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Bakh\2018\"/>
    </mc:Choice>
  </mc:AlternateContent>
  <xr:revisionPtr revIDLastSave="0" documentId="8_{D269C93E-CBF4-49C7-A64B-C00A318B1DBD}" xr6:coauthVersionLast="37" xr6:coauthVersionMax="37" xr10:uidLastSave="{00000000-0000-0000-0000-000000000000}"/>
  <bookViews>
    <workbookView xWindow="1455" yWindow="10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79021" calcMode="manual"/>
</workbook>
</file>

<file path=xl/calcChain.xml><?xml version="1.0" encoding="utf-8"?>
<calcChain xmlns="http://schemas.openxmlformats.org/spreadsheetml/2006/main">
  <c r="D4" i="22" l="1"/>
  <c r="D5" i="22"/>
  <c r="D6" i="22"/>
  <c r="D7" i="22"/>
  <c r="G37" i="23"/>
  <c r="G52" i="23"/>
  <c r="L6" i="15"/>
  <c r="L7" i="15"/>
  <c r="L8" i="15"/>
  <c r="L9" i="15"/>
  <c r="L10" i="15"/>
  <c r="L11" i="15"/>
  <c r="L13" i="15"/>
  <c r="L14" i="15"/>
  <c r="E15" i="15"/>
  <c r="F15" i="15"/>
  <c r="G15" i="15"/>
  <c r="H15" i="15"/>
  <c r="H46" i="15"/>
  <c r="D9" i="22"/>
  <c r="I15" i="15"/>
  <c r="J15" i="15"/>
  <c r="K15" i="15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K45" i="15"/>
  <c r="K46" i="15"/>
  <c r="E45" i="15"/>
  <c r="E46" i="15"/>
  <c r="I46" i="15"/>
  <c r="J46" i="15"/>
  <c r="D3" i="22"/>
  <c r="L46" i="15"/>
  <c r="D10" i="22"/>
  <c r="L45" i="15"/>
</calcChain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<sst xmlns="http://schemas.openxmlformats.org/spreadsheetml/2006/main" count="278" uniqueCount="210">
  <si>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</si>
  <si>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</si>
  <si>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</si>
  <si>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</si>
  <si>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</si>
  <si>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</si>
  <si>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</si>
  <si>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</si>
  <si>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</si>
  <si>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</si>
  <si>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</si>
  <si>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</si>
  <si>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</si>
  <si>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</si>
  <si>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</si>
  <si>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</si>
  <si>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</si>
  <si>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</si>
  <si>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</si>
  <si>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</si>
  <si>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</si>
  <si>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</si>
  <si>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</si>
  <si>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</si>
  <si>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</si>
  <si>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</si>
  <si>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</si>
  <si>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</si>
  <si>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</si>
  <si>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</si>
  <si>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</si>
  <si>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</si>
  <si>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</si>
  <si>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</si>
  <si>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</si>
  <si>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</si>
  <si>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</si>
  <si>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</si>
  <si>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</si>
  <si>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</si>
  <si>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</si>
  <si>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</si>
  <si>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</si>
  <si>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</si>
  <si>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</si>
  <si>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</si>
  <si>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</si>
  <si>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</si>
  <si>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</si>
  <si>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</si>
  <si>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</si>
  <si>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</si>
  <si>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</si>
  <si>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</si>
  <si>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</si>
  <si>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</si>
  <si>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</si>
  <si>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</si>
  <si>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</si>
  <si>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</si>
  <si>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</si>
  <si>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</si>
  <si>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</si>
  <si>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</si>
  <si>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</si>
  <si>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</si>
  <si>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</si>
  <si>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</si>
  <si>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</si>
  <si>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</si>
  <si>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</si>
  <si>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</si>
  <si>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</si>
  <si>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</si>
  <si>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</si>
  <si>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</si>
  <si>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</si>
  <si>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</si>
  <si>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</si>
  <si>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</si>
  <si>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</si>
  <si>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</si>
  <si>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</si>
  <si>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</si>
  <si>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</si>
  <si>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</si>
  <si>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</si>
  <si>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</si>
  <si>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</si>
  <si>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</si>
  <si>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</si>
  <si>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</si>
  <si>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</si>
  <si>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</si>
  <si>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</si>
  <si>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</si>
  <si>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</si>
  <si>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</si>
  <si>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</si>
  <si>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</si>
  <si>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</si>
  <si>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</si>
  <si>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</si>
  <si>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</si>
  <si>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</si>
  <si>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</si>
  <si>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</si>
  <si>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</si>
  <si>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</si>
  <si>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</si>
  <si>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</si>
  <si>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</si>
  <si>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</si>
  <si>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</si>
  <si>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</si>
  <si>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</si>
  <si>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</si>
  <si>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</si>
  <si>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</si>
  <si>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</si>
  <si>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</si>
  <si>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</si>
  <si>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</si>
  <si>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</si>
  <si>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</si>
  <si>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</si>
  <si>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</si>
  <si>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</si>
  <si>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</si>
  <si>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</si>
  <si>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</si>
  <si>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</si>
  <si>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</si>
  <si>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</si>
  <si>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</si>
  <si>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</si>
  <si>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</si>
  <si>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</si>
  <si>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</si>
  <si>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</si>
  <si>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</si>
  <si>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</si>
  <si>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</si>
  <si>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</si>
  <si>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</si>
  <si>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</si>
  <si>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</si>
  <si>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</si>
  <si>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</si>
  <si>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</si>
  <si>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</si>
  <si>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</si>
  <si>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</si>
  <si>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</si>
  <si>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</si>
  <si>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</si>
  <si>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</si>
  <si>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</si>
  <si>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</si>
  <si>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</si>
  <si>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</si>
  <si>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</si>
  <si>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</si>
  <si>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</si>
  <si>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</si>
  <si>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</si>
  <si>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</si>
  <si>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</si>
  <si>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</si>
  <si>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</si>
  <si>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</si>
  <si>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</si>
  <si>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</si>
  <si>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</si>
  <si>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</si>
  <si>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</si>
  <si>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</si>
  <si>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</si>
  <si>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</si>
  <si>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</si>
  <si>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</si>
  <si>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</si>
  <si>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</si>
  <si>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</si>
  <si>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</si>
  <si>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</si>
  <si>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</si>
  <si>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</si>
  <si>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</si>
  <si>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</si>
  <si>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</si>
  <si>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</si>
  <si>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</si>
  <si>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</si>
  <si>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</si>
  <si>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</si>
  <si>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</si>
  <si>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</si>
  <si>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</si>
  <si>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</si>
  <si>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</si>
  <si>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</si>
  <si>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Борзнянський районний суд Чернігівської області</t>
  </si>
  <si>
    <t>16400.м. Борзна.вул. Незалежності 4</t>
  </si>
  <si>
    <t>Доручення судів України / іноземних судів</t>
  </si>
  <si>
    <t xml:space="preserve">Розглянуто справ судом присяжних </t>
  </si>
  <si>
    <t>О.А. Луговець</t>
  </si>
  <si>
    <t>Ю.А. Скабенок</t>
  </si>
  <si>
    <t>inbox@br.cn.court.gov.ua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</si>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</sst>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1" fillId="0" borderId="0" applyFont="0" applyFill="0" applyBorder="0" applyAlignment="0" applyProtection="0"/>
  </cellStyleXfs>
  <cellXfs count="323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50" applyNumberFormat="1" applyFont="1" applyFill="1" applyBorder="1" applyAlignment="1" applyProtection="1">
      <alignment horizontal="left" vertical="center" wrapText="1"/>
    </xf>
    <xf numFmtId="0" fontId="6" fillId="0" borderId="22" xfId="5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50" applyNumberFormat="1" applyFont="1" applyFill="1" applyBorder="1" applyAlignment="1" applyProtection="1">
      <alignment horizontal="left" vertical="center" wrapText="1"/>
    </xf>
    <xf numFmtId="0" fontId="47" fillId="0" borderId="22" xfId="50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5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14" fontId="2" fillId="0" borderId="16" xfId="0" applyNumberFormat="1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14" fontId="2" fillId="0" borderId="21" xfId="0" applyNumberFormat="1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Звичайни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 2" xfId="48"/>
    <cellStyle name="Финансовый [0] 3" xfId="49"/>
    <cellStyle name="Фінансовий [0]" xfId="50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&amp;C&amp;LF97C8D6B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66</v>
      </c>
      <c r="F6" s="90">
        <v>35</v>
      </c>
      <c r="G6" s="90"/>
      <c r="H6" s="90">
        <v>56</v>
      </c>
      <c r="I6" s="90" t="s">
        <v>172</v>
      </c>
      <c r="J6" s="90">
        <v>10</v>
      </c>
      <c r="K6" s="91">
        <v>6</v>
      </c>
      <c r="L6" s="101">
        <f t="shared" ref="L6:L11" si="0">E6-F6</f>
        <v>31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422</v>
      </c>
      <c r="F7" s="90">
        <v>419</v>
      </c>
      <c r="G7" s="90"/>
      <c r="H7" s="90">
        <v>417</v>
      </c>
      <c r="I7" s="90">
        <v>328</v>
      </c>
      <c r="J7" s="90">
        <v>5</v>
      </c>
      <c r="K7" s="91"/>
      <c r="L7" s="101">
        <f t="shared" si="0"/>
        <v>3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39</v>
      </c>
      <c r="F9" s="90">
        <v>35</v>
      </c>
      <c r="G9" s="90"/>
      <c r="H9" s="90">
        <v>38</v>
      </c>
      <c r="I9" s="90">
        <v>26</v>
      </c>
      <c r="J9" s="90">
        <v>1</v>
      </c>
      <c r="K9" s="91"/>
      <c r="L9" s="101">
        <f t="shared" si="0"/>
        <v>4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 t="shared" ref="L13:L21" si="1">E13-F13</f>
        <v>1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528</v>
      </c>
      <c r="F15" s="104">
        <f t="shared" si="2"/>
        <v>489</v>
      </c>
      <c r="G15" s="104">
        <f t="shared" si="2"/>
        <v>0</v>
      </c>
      <c r="H15" s="104">
        <f t="shared" si="2"/>
        <v>511</v>
      </c>
      <c r="I15" s="104">
        <f t="shared" si="2"/>
        <v>354</v>
      </c>
      <c r="J15" s="104">
        <f t="shared" si="2"/>
        <v>17</v>
      </c>
      <c r="K15" s="104">
        <f t="shared" si="2"/>
        <v>6</v>
      </c>
      <c r="L15" s="101">
        <f t="shared" si="1"/>
        <v>39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8</v>
      </c>
      <c r="F16" s="92">
        <v>8</v>
      </c>
      <c r="G16" s="92"/>
      <c r="H16" s="92">
        <v>8</v>
      </c>
      <c r="I16" s="92">
        <v>5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8</v>
      </c>
      <c r="F17" s="92">
        <v>5</v>
      </c>
      <c r="G17" s="92"/>
      <c r="H17" s="92">
        <v>7</v>
      </c>
      <c r="I17" s="92">
        <v>6</v>
      </c>
      <c r="J17" s="92">
        <v>1</v>
      </c>
      <c r="K17" s="91"/>
      <c r="L17" s="101">
        <f t="shared" si="1"/>
        <v>3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2</v>
      </c>
      <c r="F19" s="91">
        <v>2</v>
      </c>
      <c r="G19" s="91"/>
      <c r="H19" s="91">
        <v>2</v>
      </c>
      <c r="I19" s="91">
        <v>2</v>
      </c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13</v>
      </c>
      <c r="F24" s="91">
        <v>10</v>
      </c>
      <c r="G24" s="91"/>
      <c r="H24" s="91">
        <v>12</v>
      </c>
      <c r="I24" s="91">
        <v>8</v>
      </c>
      <c r="J24" s="91">
        <v>1</v>
      </c>
      <c r="K24" s="91"/>
      <c r="L24" s="101">
        <f t="shared" si="3"/>
        <v>3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69</v>
      </c>
      <c r="F25" s="91">
        <v>69</v>
      </c>
      <c r="G25" s="91"/>
      <c r="H25" s="91">
        <v>65</v>
      </c>
      <c r="I25" s="91">
        <v>54</v>
      </c>
      <c r="J25" s="91">
        <v>4</v>
      </c>
      <c r="K25" s="91"/>
      <c r="L25" s="101">
        <f t="shared" si="3"/>
        <v>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388</v>
      </c>
      <c r="F27" s="91">
        <v>385</v>
      </c>
      <c r="G27" s="91"/>
      <c r="H27" s="91">
        <v>378</v>
      </c>
      <c r="I27" s="91">
        <v>329</v>
      </c>
      <c r="J27" s="91">
        <v>10</v>
      </c>
      <c r="K27" s="91"/>
      <c r="L27" s="101">
        <f t="shared" si="3"/>
        <v>3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398</v>
      </c>
      <c r="F28" s="91">
        <v>333</v>
      </c>
      <c r="G28" s="91">
        <v>2</v>
      </c>
      <c r="H28" s="91">
        <v>363</v>
      </c>
      <c r="I28" s="91">
        <v>292</v>
      </c>
      <c r="J28" s="91">
        <v>35</v>
      </c>
      <c r="K28" s="91"/>
      <c r="L28" s="101">
        <f t="shared" si="3"/>
        <v>65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40</v>
      </c>
      <c r="F29" s="91">
        <v>39</v>
      </c>
      <c r="G29" s="91"/>
      <c r="H29" s="91">
        <v>40</v>
      </c>
      <c r="I29" s="91">
        <v>35</v>
      </c>
      <c r="J29" s="91"/>
      <c r="K29" s="91"/>
      <c r="L29" s="101">
        <f t="shared" si="3"/>
        <v>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43</v>
      </c>
      <c r="F30" s="91">
        <v>35</v>
      </c>
      <c r="G30" s="91"/>
      <c r="H30" s="91">
        <v>41</v>
      </c>
      <c r="I30" s="91">
        <v>36</v>
      </c>
      <c r="J30" s="91">
        <v>2</v>
      </c>
      <c r="K30" s="91"/>
      <c r="L30" s="101">
        <f t="shared" si="3"/>
        <v>8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ref="L35:L43" si="4">E35-F35</f>
        <v>0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13</v>
      </c>
      <c r="F36" s="91">
        <v>13</v>
      </c>
      <c r="G36" s="91"/>
      <c r="H36" s="91">
        <v>13</v>
      </c>
      <c r="I36" s="91">
        <v>9</v>
      </c>
      <c r="J36" s="91"/>
      <c r="K36" s="91"/>
      <c r="L36" s="101">
        <f t="shared" si="4"/>
        <v>0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590</v>
      </c>
      <c r="F40" s="91">
        <v>515</v>
      </c>
      <c r="G40" s="91">
        <v>2</v>
      </c>
      <c r="H40" s="91">
        <v>539</v>
      </c>
      <c r="I40" s="91">
        <v>394</v>
      </c>
      <c r="J40" s="91">
        <v>51</v>
      </c>
      <c r="K40" s="91"/>
      <c r="L40" s="101">
        <f t="shared" si="4"/>
        <v>75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251</v>
      </c>
      <c r="F41" s="91">
        <v>238</v>
      </c>
      <c r="G41" s="91"/>
      <c r="H41" s="91">
        <v>248</v>
      </c>
      <c r="I41" s="91" t="s">
        <v>172</v>
      </c>
      <c r="J41" s="91">
        <v>3</v>
      </c>
      <c r="K41" s="91"/>
      <c r="L41" s="101">
        <f t="shared" si="4"/>
        <v>13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10</v>
      </c>
      <c r="F42" s="91">
        <v>8</v>
      </c>
      <c r="G42" s="91"/>
      <c r="H42" s="91">
        <v>10</v>
      </c>
      <c r="I42" s="91" t="s">
        <v>172</v>
      </c>
      <c r="J42" s="91"/>
      <c r="K42" s="91"/>
      <c r="L42" s="101">
        <f t="shared" si="4"/>
        <v>2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10</v>
      </c>
      <c r="F43" s="91">
        <v>10</v>
      </c>
      <c r="G43" s="91"/>
      <c r="H43" s="91">
        <v>10</v>
      </c>
      <c r="I43" s="91">
        <v>8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261</v>
      </c>
      <c r="F45" s="91">
        <f t="shared" ref="F45:K45" si="5">F41+F43+F44</f>
        <v>248</v>
      </c>
      <c r="G45" s="91">
        <f t="shared" si="5"/>
        <v>0</v>
      </c>
      <c r="H45" s="91">
        <f t="shared" si="5"/>
        <v>258</v>
      </c>
      <c r="I45" s="91">
        <f>I43+I44</f>
        <v>8</v>
      </c>
      <c r="J45" s="91">
        <f t="shared" si="5"/>
        <v>3</v>
      </c>
      <c r="K45" s="91">
        <f t="shared" si="5"/>
        <v>0</v>
      </c>
      <c r="L45" s="101">
        <f>E45-F45</f>
        <v>13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1392</v>
      </c>
      <c r="F46" s="91">
        <f t="shared" ref="F46:K46" si="6">F15+F24+F40+F45</f>
        <v>1262</v>
      </c>
      <c r="G46" s="91">
        <f t="shared" si="6"/>
        <v>2</v>
      </c>
      <c r="H46" s="91">
        <f t="shared" si="6"/>
        <v>1320</v>
      </c>
      <c r="I46" s="91">
        <f t="shared" si="6"/>
        <v>764</v>
      </c>
      <c r="J46" s="91">
        <f t="shared" si="6"/>
        <v>72</v>
      </c>
      <c r="K46" s="91">
        <f t="shared" si="6"/>
        <v>6</v>
      </c>
      <c r="L46" s="101">
        <f>E46-F46</f>
        <v>130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Борзнянський районний суд Чернігівської області, 
Початок періоду: 01.01.2019, Кінець періоду: 31.12.2019&amp;LF97C8D6B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10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/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5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1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1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21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6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3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49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14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1</v>
      </c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/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Борзнянський районний суд Чернігівської області, 
Початок періоду: 01.01.2019, Кінець періоду: 31.12.2019&amp;LF97C8D6B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56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40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/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12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3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1</v>
      </c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390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14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95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1</v>
      </c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4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4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13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7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87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460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130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10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15977235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9355738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5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9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263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6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490</v>
      </c>
      <c r="F55" s="96">
        <v>17</v>
      </c>
      <c r="G55" s="96">
        <v>4</v>
      </c>
      <c r="H55" s="96"/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12</v>
      </c>
      <c r="F56" s="96"/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497</v>
      </c>
      <c r="F57" s="96">
        <v>41</v>
      </c>
      <c r="G57" s="96">
        <v>1</v>
      </c>
      <c r="H57" s="96"/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258</v>
      </c>
      <c r="F58" s="96"/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448</v>
      </c>
      <c r="G62" s="118">
        <v>3812375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231</v>
      </c>
      <c r="G63" s="119">
        <v>3021932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217</v>
      </c>
      <c r="G64" s="119">
        <v>790443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128</v>
      </c>
      <c r="G65" s="120">
        <v>44705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Борзнянський районний суд Чернігівської області, 
Початок періоду: 01.01.2019, Кінець періоду: 31.12.2019&amp;LF97C8D6B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8.3333333333333339</v>
      </c>
    </row>
    <row r="4" spans="1:4" ht="18" customHeight="1" x14ac:dyDescent="0.2">
      <c r="A4" s="321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35.294117647058826</v>
      </c>
    </row>
    <row r="5" spans="1:4" ht="18" customHeight="1" x14ac:dyDescent="0.2">
      <c r="A5" s="322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2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 x14ac:dyDescent="0.2">
      <c r="A7" s="322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104.5958795562599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660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696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25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14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24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41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8" t="s">
        <v>173</v>
      </c>
      <c r="B18" s="318"/>
      <c r="C18" s="319" t="s">
        <v>206</v>
      </c>
      <c r="D18" s="319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20" t="s">
        <v>207</v>
      </c>
      <c r="D21" s="320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>
        <v>37299</v>
      </c>
      <c r="D23" s="316"/>
    </row>
    <row r="24" spans="1:4" x14ac:dyDescent="0.2">
      <c r="A24" s="69" t="s">
        <v>103</v>
      </c>
      <c r="B24" s="88"/>
      <c r="C24" s="317">
        <v>37299</v>
      </c>
      <c r="D24" s="246"/>
    </row>
    <row r="25" spans="1:4" x14ac:dyDescent="0.2">
      <c r="A25" s="68" t="s">
        <v>104</v>
      </c>
      <c r="B25" s="89"/>
      <c r="C25" s="246" t="s">
        <v>208</v>
      </c>
      <c r="D25" s="246"/>
    </row>
    <row r="26" spans="1:4" ht="15.75" customHeight="1" x14ac:dyDescent="0.2"/>
    <row r="27" spans="1:4" ht="12.75" customHeight="1" x14ac:dyDescent="0.2">
      <c r="C27" s="312" t="s">
        <v>209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Борзнянський районний суд Чернігівської області, 
Початок періоду: 01.01.2019, Кінець періоду: 31.12.2019&amp;LF97C8D6B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Volodymyr</cp:lastModifiedBy>
  <cp:lastPrinted>2018-03-28T07:45:37Z</cp:lastPrinted>
  <dcterms:created xsi:type="dcterms:W3CDTF">2004-04-20T14:33:35Z</dcterms:created>
  <dcterms:modified xsi:type="dcterms:W3CDTF">2020-03-04T08:33:36Z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F97C8D6B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